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31" i="1"/>
  <c r="M31"/>
  <c r="L31"/>
  <c r="K31"/>
  <c r="J31"/>
  <c r="I31"/>
  <c r="H31"/>
  <c r="G31"/>
  <c r="F31"/>
  <c r="E30"/>
  <c r="D30"/>
  <c r="C30" s="1"/>
  <c r="E29"/>
  <c r="D29"/>
  <c r="C29" s="1"/>
  <c r="E28"/>
  <c r="D28"/>
  <c r="E27"/>
  <c r="D27"/>
  <c r="E26"/>
  <c r="D26"/>
  <c r="E25"/>
  <c r="D25"/>
  <c r="C25" s="1"/>
  <c r="E24"/>
  <c r="D24"/>
  <c r="E23"/>
  <c r="D23"/>
  <c r="C23" s="1"/>
  <c r="E22"/>
  <c r="D22"/>
  <c r="C22" s="1"/>
  <c r="E21"/>
  <c r="D21"/>
  <c r="C21"/>
  <c r="E20"/>
  <c r="D20"/>
  <c r="C20" s="1"/>
  <c r="E19"/>
  <c r="D19"/>
  <c r="C19" s="1"/>
  <c r="E18"/>
  <c r="D18"/>
  <c r="C18"/>
  <c r="D17"/>
  <c r="C17"/>
  <c r="D16"/>
  <c r="C16"/>
  <c r="C28" l="1"/>
  <c r="C24"/>
  <c r="C27"/>
  <c r="C31" s="1"/>
  <c r="C26"/>
  <c r="D31"/>
  <c r="E31"/>
</calcChain>
</file>

<file path=xl/sharedStrings.xml><?xml version="1.0" encoding="utf-8"?>
<sst xmlns="http://schemas.openxmlformats.org/spreadsheetml/2006/main" count="68" uniqueCount="58">
  <si>
    <t xml:space="preserve">Расчет межбюджетных трансфертов, предоставляемых в 2025 году из бюджета муниципального района в бюджеты  </t>
  </si>
  <si>
    <t xml:space="preserve"> соответствующих поселений  на осуществление части своих полномочий  в соответствии Федеральным законом  от 6 октября  2003 года № 131-ФЗ </t>
  </si>
  <si>
    <t xml:space="preserve"> "Об общих принципах организации местного   самоуправления в РФ"</t>
  </si>
  <si>
    <t xml:space="preserve">Si- объем межбюджетного трансферта i-му поселению на осуществление полномочий </t>
  </si>
  <si>
    <t xml:space="preserve">S- общий объем межбюджетного трансферта  поселениям на осуществление  полномочий  на оплату (возмещение) расходов по приобретению, подвозу твердого топлива и электроснабжению для учреждений в сфере культуры  </t>
  </si>
  <si>
    <t>Ri- расчетная потребность i-го поселения в средствах на оплату тепло-, электроснабжения учреждений культуры</t>
  </si>
  <si>
    <t>∑ук- сумма лимитов на твердое топливо (уголь, дрова), элетроэнергию (Постановление администрации Абанского района)</t>
  </si>
  <si>
    <t>ЗУ - затраты на приобретение твердого топлива (угля) с учетом доставки учреждениям культуры тыс.рублей (ЗУ=∑1ук+∑2ук+∑3ук)</t>
  </si>
  <si>
    <t>Зд(ук) - затраты на доставку (гсм, транспортные и прочие услуги)</t>
  </si>
  <si>
    <t>№ строки</t>
  </si>
  <si>
    <t>Наименование муниципального образования</t>
  </si>
  <si>
    <t>Расчетная потребность i-го муниципального образования в средствах на осуществление  полномочий по оплате тепло, электро-снабжения учреждений культуры района,
тыс.рублей</t>
  </si>
  <si>
    <t>Сумма затрат на твердое топливо (дрова) учреждениям культуры тыс.рублей</t>
  </si>
  <si>
    <t>Сумма затрат на приобретение электроэнергии  учреждениям культуры тыс.рублей</t>
  </si>
  <si>
    <t>Сумма затрат на  доставку (подвоз)   тыс.рублей</t>
  </si>
  <si>
    <t>Сумма затрат на  гсм учреждениям культуры  тыс.рублей</t>
  </si>
  <si>
    <t>Si = S/SUM Ri*Ri</t>
  </si>
  <si>
    <t>Ri = ЗУ+Зр(ук)+Зд1(ук)+Зд2(ук)</t>
  </si>
  <si>
    <t>∑1ук</t>
  </si>
  <si>
    <t>∑2ук</t>
  </si>
  <si>
    <t>∑3ук</t>
  </si>
  <si>
    <t>Зд1(ук)</t>
  </si>
  <si>
    <t>Зд2(ук)</t>
  </si>
  <si>
    <t>СДК(клубы)</t>
  </si>
  <si>
    <t>Библиотеки</t>
  </si>
  <si>
    <t>1</t>
  </si>
  <si>
    <t>2</t>
  </si>
  <si>
    <t>Апано-Ключинский сельский совет</t>
  </si>
  <si>
    <t>Березовский сельский совет</t>
  </si>
  <si>
    <t>3</t>
  </si>
  <si>
    <t>Вознесенский сельский совет</t>
  </si>
  <si>
    <t>4</t>
  </si>
  <si>
    <t>Долгомостовский сельский совет</t>
  </si>
  <si>
    <t>5</t>
  </si>
  <si>
    <t>Заозерновский сельский совет</t>
  </si>
  <si>
    <t>6</t>
  </si>
  <si>
    <t>Никольский сельский совет</t>
  </si>
  <si>
    <t>7</t>
  </si>
  <si>
    <t>Новоуспенский сельский совет</t>
  </si>
  <si>
    <t>8</t>
  </si>
  <si>
    <t>Почетский сельский совет</t>
  </si>
  <si>
    <t>9</t>
  </si>
  <si>
    <t>Покровский сельский совет</t>
  </si>
  <si>
    <t>10</t>
  </si>
  <si>
    <t>Петропавловский сельский совет</t>
  </si>
  <si>
    <t>11</t>
  </si>
  <si>
    <t>Покатеевский сельский совет</t>
  </si>
  <si>
    <t>12</t>
  </si>
  <si>
    <t>Самойловский сельский совет</t>
  </si>
  <si>
    <t>13</t>
  </si>
  <si>
    <t>Туровский сельский совет</t>
  </si>
  <si>
    <t>14</t>
  </si>
  <si>
    <t>Устьянский сельский совет</t>
  </si>
  <si>
    <t>15</t>
  </si>
  <si>
    <t>Хандальский сельский совет</t>
  </si>
  <si>
    <t>Всего</t>
  </si>
  <si>
    <t>Сумма затрат на приобретение твердого топлива (угль, пелеты)   учреждениям культуры</t>
  </si>
  <si>
    <t>Объем  МБТ i-му муниципальному образованию  на осуществление полномочий на оплату (возмещение) расходов по приобретению, подвозу твердого топлива и электроснабжению для учреждений в сфере культуры тыс.рублей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</si>
</sst>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49" fontId="2" fillId="0" borderId="0" xfId="0" quotePrefix="1" applyNumberFormat="1" applyFont="1" applyAlignment="1">
      <alignment horizontal="center" wrapText="1"/>
    </xf>
    <xf numFmtId="49" fontId="2" fillId="0" borderId="0" xfId="0" applyNumberFormat="1" applyFont="1" applyAlignment="1">
      <alignment horizontal="left" wrapText="1"/>
    </xf>
    <xf numFmtId="0" fontId="2" fillId="0" borderId="0" xfId="0" quotePrefix="1" applyFont="1" applyAlignment="1">
      <alignment horizontal="left" wrapText="1"/>
    </xf>
    <xf numFmtId="0" fontId="1" fillId="0" borderId="0" xfId="0" applyFont="1" applyFill="1"/>
    <xf numFmtId="49" fontId="1" fillId="0" borderId="0" xfId="0" quotePrefix="1" applyNumberFormat="1" applyFont="1" applyAlignment="1">
      <alignment horizontal="left" wrapText="1"/>
    </xf>
    <xf numFmtId="0" fontId="4" fillId="0" borderId="0" xfId="0" applyFont="1" applyAlignment="1">
      <alignment horizontal="left" wrapText="1"/>
    </xf>
    <xf numFmtId="49" fontId="1" fillId="0" borderId="0" xfId="0" quotePrefix="1" applyNumberFormat="1" applyFont="1" applyFill="1" applyAlignment="1">
      <alignment horizontal="left" wrapText="1"/>
    </xf>
    <xf numFmtId="49" fontId="6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quotePrefix="1" applyNumberFormat="1" applyFont="1" applyBorder="1" applyAlignment="1">
      <alignment horizontal="center" wrapText="1"/>
    </xf>
    <xf numFmtId="49" fontId="6" fillId="0" borderId="2" xfId="0" quotePrefix="1" applyNumberFormat="1" applyFont="1" applyBorder="1" applyAlignment="1">
      <alignment wrapText="1"/>
    </xf>
    <xf numFmtId="49" fontId="8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49" fontId="9" fillId="0" borderId="2" xfId="0" quotePrefix="1" applyNumberFormat="1" applyFont="1" applyBorder="1" applyAlignment="1">
      <alignment horizontal="center" wrapText="1"/>
    </xf>
    <xf numFmtId="49" fontId="10" fillId="0" borderId="2" xfId="0" applyNumberFormat="1" applyFont="1" applyBorder="1" applyAlignment="1">
      <alignment horizontal="center" wrapText="1"/>
    </xf>
    <xf numFmtId="0" fontId="10" fillId="2" borderId="2" xfId="0" quotePrefix="1" applyFont="1" applyFill="1" applyBorder="1" applyAlignment="1">
      <alignment horizontal="center" wrapText="1"/>
    </xf>
    <xf numFmtId="0" fontId="10" fillId="0" borderId="2" xfId="0" quotePrefix="1" applyFont="1" applyFill="1" applyBorder="1" applyAlignment="1">
      <alignment horizontal="center" wrapText="1"/>
    </xf>
    <xf numFmtId="49" fontId="9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4" fontId="10" fillId="0" borderId="2" xfId="0" applyNumberFormat="1" applyFont="1" applyBorder="1"/>
    <xf numFmtId="4" fontId="9" fillId="0" borderId="2" xfId="0" applyNumberFormat="1" applyFont="1" applyBorder="1"/>
    <xf numFmtId="4" fontId="9" fillId="0" borderId="2" xfId="0" applyNumberFormat="1" applyFont="1" applyFill="1" applyBorder="1"/>
    <xf numFmtId="49" fontId="9" fillId="3" borderId="2" xfId="0" applyNumberFormat="1" applyFont="1" applyFill="1" applyBorder="1" applyAlignment="1">
      <alignment horizontal="center"/>
    </xf>
    <xf numFmtId="49" fontId="9" fillId="3" borderId="2" xfId="0" applyNumberFormat="1" applyFont="1" applyFill="1" applyBorder="1" applyAlignment="1">
      <alignment horizontal="left"/>
    </xf>
    <xf numFmtId="4" fontId="9" fillId="3" borderId="2" xfId="0" applyNumberFormat="1" applyFont="1" applyFill="1" applyBorder="1"/>
    <xf numFmtId="0" fontId="1" fillId="3" borderId="0" xfId="0" applyFont="1" applyFill="1"/>
    <xf numFmtId="4" fontId="9" fillId="0" borderId="5" xfId="0" applyNumberFormat="1" applyFont="1" applyBorder="1"/>
    <xf numFmtId="49" fontId="10" fillId="0" borderId="2" xfId="0" applyNumberFormat="1" applyFont="1" applyBorder="1"/>
    <xf numFmtId="4" fontId="10" fillId="0" borderId="2" xfId="0" applyNumberFormat="1" applyFont="1" applyBorder="1" applyAlignment="1">
      <alignment horizontal="right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49" fontId="1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2" fontId="1" fillId="0" borderId="0" xfId="0" applyNumberFormat="1" applyFont="1" applyAlignment="1">
      <alignment horizontal="left" wrapText="1"/>
    </xf>
    <xf numFmtId="2" fontId="1" fillId="0" borderId="0" xfId="0" quotePrefix="1" applyNumberFormat="1" applyFont="1" applyAlignment="1">
      <alignment horizontal="left" wrapText="1"/>
    </xf>
    <xf numFmtId="49" fontId="1" fillId="0" borderId="0" xfId="0" quotePrefix="1" applyNumberFormat="1" applyFont="1" applyAlignment="1">
      <alignment horizontal="left" wrapText="1"/>
    </xf>
    <xf numFmtId="0" fontId="4" fillId="0" borderId="0" xfId="0" applyFont="1" applyAlignment="1">
      <alignment horizontal="left" wrapText="1"/>
    </xf>
    <xf numFmtId="49" fontId="5" fillId="0" borderId="1" xfId="0" applyNumberFormat="1" applyFont="1" applyBorder="1" applyAlignment="1">
      <alignment horizontal="left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1"/>
  <sheetViews>
    <sheetView tabSelected="1" topLeftCell="A10" zoomScale="86" zoomScaleNormal="86" workbookViewId="0">
      <selection activeCell="D20" sqref="D20"/>
    </sheetView>
  </sheetViews>
  <sheetFormatPr defaultRowHeight="21" customHeight="1"/>
  <cols>
    <col min="1" max="1" width="7.5703125" style="33" customWidth="1"/>
    <col min="2" max="2" width="38.85546875" style="34" customWidth="1"/>
    <col min="3" max="3" width="22.5703125" style="34" customWidth="1"/>
    <col min="4" max="4" width="10.42578125" style="1" customWidth="1"/>
    <col min="5" max="5" width="12.140625" style="1" customWidth="1"/>
    <col min="6" max="6" width="14.7109375" style="1" customWidth="1"/>
    <col min="7" max="7" width="9.5703125" style="1" customWidth="1"/>
    <col min="8" max="8" width="8.5703125" style="1" customWidth="1"/>
    <col min="9" max="9" width="13.7109375" style="1" customWidth="1"/>
    <col min="10" max="10" width="8.140625" style="1" customWidth="1"/>
    <col min="11" max="11" width="10.85546875" style="1" customWidth="1"/>
    <col min="12" max="12" width="11.42578125" style="5" customWidth="1"/>
    <col min="13" max="13" width="8.5703125" style="5" customWidth="1"/>
    <col min="14" max="14" width="8.28515625" style="5" customWidth="1"/>
    <col min="15" max="15" width="0.28515625" style="1" hidden="1" customWidth="1"/>
    <col min="16" max="22" width="9.140625" style="1" hidden="1" customWidth="1"/>
    <col min="23" max="16384" width="9.140625" style="1"/>
  </cols>
  <sheetData>
    <row r="1" spans="1:22" ht="2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</row>
    <row r="2" spans="1:22" ht="21" customHeight="1">
      <c r="A2" s="1"/>
      <c r="B2" s="36" t="s">
        <v>1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spans="1:22" ht="21" customHeight="1">
      <c r="A3" s="2"/>
      <c r="B3" s="3"/>
      <c r="C3" s="38" t="s">
        <v>2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"/>
      <c r="P3" s="4"/>
      <c r="Q3" s="4"/>
      <c r="R3" s="4"/>
      <c r="S3" s="4"/>
      <c r="T3" s="4"/>
      <c r="U3" s="4"/>
      <c r="V3" s="4"/>
    </row>
    <row r="4" spans="1:22" ht="21" customHeight="1">
      <c r="A4" s="2"/>
      <c r="B4" s="1"/>
      <c r="C4" s="1"/>
    </row>
    <row r="5" spans="1:22" ht="21" customHeight="1">
      <c r="A5" s="2"/>
      <c r="B5" s="40" t="s">
        <v>3</v>
      </c>
      <c r="C5" s="40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</row>
    <row r="6" spans="1:22" ht="21" customHeight="1">
      <c r="A6" s="2"/>
      <c r="B6" s="35" t="s">
        <v>4</v>
      </c>
      <c r="C6" s="35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</row>
    <row r="7" spans="1:22" ht="21" customHeight="1">
      <c r="A7" s="2"/>
      <c r="B7" s="35" t="s">
        <v>5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22" ht="21" customHeight="1">
      <c r="A8" s="2"/>
      <c r="B8" s="35" t="s">
        <v>6</v>
      </c>
      <c r="C8" s="35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</row>
    <row r="9" spans="1:22" ht="21" customHeight="1">
      <c r="A9" s="2"/>
      <c r="B9" s="35" t="s">
        <v>7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6"/>
      <c r="P9" s="6"/>
      <c r="Q9" s="6"/>
      <c r="R9" s="6"/>
      <c r="S9" s="6"/>
      <c r="T9" s="6"/>
      <c r="U9" s="6"/>
    </row>
    <row r="10" spans="1:22" ht="21" customHeight="1">
      <c r="A10" s="2"/>
      <c r="B10" s="35" t="s">
        <v>8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7"/>
      <c r="N10" s="8"/>
      <c r="O10" s="6"/>
      <c r="P10" s="6"/>
      <c r="Q10" s="6"/>
      <c r="R10" s="6"/>
      <c r="S10" s="6"/>
      <c r="T10" s="6"/>
      <c r="U10" s="6"/>
    </row>
    <row r="11" spans="1:22" ht="21" customHeight="1">
      <c r="A11" s="2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spans="1:22" ht="186" customHeight="1">
      <c r="A12" s="9" t="s">
        <v>9</v>
      </c>
      <c r="B12" s="9" t="s">
        <v>10</v>
      </c>
      <c r="C12" s="10" t="s">
        <v>57</v>
      </c>
      <c r="D12" s="45" t="s">
        <v>11</v>
      </c>
      <c r="E12" s="46"/>
      <c r="F12" s="47" t="s">
        <v>56</v>
      </c>
      <c r="G12" s="48"/>
      <c r="H12" s="47" t="s">
        <v>12</v>
      </c>
      <c r="I12" s="48"/>
      <c r="J12" s="47" t="s">
        <v>13</v>
      </c>
      <c r="K12" s="48"/>
      <c r="L12" s="49" t="s">
        <v>14</v>
      </c>
      <c r="M12" s="50"/>
      <c r="N12" s="11" t="s">
        <v>15</v>
      </c>
    </row>
    <row r="13" spans="1:22" ht="21" customHeight="1">
      <c r="A13" s="12"/>
      <c r="B13" s="13"/>
      <c r="C13" s="14" t="s">
        <v>16</v>
      </c>
      <c r="D13" s="51" t="s">
        <v>17</v>
      </c>
      <c r="E13" s="46"/>
      <c r="F13" s="51" t="s">
        <v>18</v>
      </c>
      <c r="G13" s="52"/>
      <c r="H13" s="51" t="s">
        <v>19</v>
      </c>
      <c r="I13" s="52"/>
      <c r="J13" s="51" t="s">
        <v>20</v>
      </c>
      <c r="K13" s="52"/>
      <c r="L13" s="49" t="s">
        <v>21</v>
      </c>
      <c r="M13" s="50"/>
      <c r="N13" s="15" t="s">
        <v>22</v>
      </c>
    </row>
    <row r="14" spans="1:22" ht="21" customHeight="1">
      <c r="A14" s="12"/>
      <c r="B14" s="13"/>
      <c r="C14" s="14"/>
      <c r="D14" s="16" t="s">
        <v>23</v>
      </c>
      <c r="E14" s="16" t="s">
        <v>24</v>
      </c>
      <c r="F14" s="16" t="s">
        <v>23</v>
      </c>
      <c r="G14" s="16" t="s">
        <v>24</v>
      </c>
      <c r="H14" s="16" t="s">
        <v>23</v>
      </c>
      <c r="I14" s="16" t="s">
        <v>24</v>
      </c>
      <c r="J14" s="16" t="s">
        <v>23</v>
      </c>
      <c r="K14" s="16" t="s">
        <v>24</v>
      </c>
      <c r="L14" s="16" t="s">
        <v>23</v>
      </c>
      <c r="M14" s="16" t="s">
        <v>24</v>
      </c>
      <c r="N14" s="15"/>
    </row>
    <row r="15" spans="1:22" ht="21" customHeight="1">
      <c r="A15" s="17"/>
      <c r="B15" s="18" t="s">
        <v>25</v>
      </c>
      <c r="C15" s="18" t="s">
        <v>26</v>
      </c>
      <c r="D15" s="19">
        <v>3</v>
      </c>
      <c r="E15" s="19">
        <v>4</v>
      </c>
      <c r="F15" s="19">
        <v>5</v>
      </c>
      <c r="G15" s="19">
        <v>6</v>
      </c>
      <c r="H15" s="19">
        <v>7</v>
      </c>
      <c r="I15" s="19">
        <v>8</v>
      </c>
      <c r="J15" s="19">
        <v>9</v>
      </c>
      <c r="K15" s="19">
        <v>10</v>
      </c>
      <c r="L15" s="20">
        <v>11</v>
      </c>
      <c r="M15" s="20">
        <v>12</v>
      </c>
      <c r="N15" s="20">
        <v>13</v>
      </c>
    </row>
    <row r="16" spans="1:22" ht="21" customHeight="1">
      <c r="A16" s="21" t="s">
        <v>25</v>
      </c>
      <c r="B16" s="22" t="s">
        <v>27</v>
      </c>
      <c r="C16" s="23">
        <f t="shared" ref="C16:C17" si="0">SUM(D16)</f>
        <v>73</v>
      </c>
      <c r="D16" s="24">
        <f t="shared" ref="D16:D17" si="1">F16+H16+J16+L16+N16</f>
        <v>73</v>
      </c>
      <c r="E16" s="24">
        <v>0</v>
      </c>
      <c r="F16" s="24">
        <v>60</v>
      </c>
      <c r="G16" s="24"/>
      <c r="H16" s="24"/>
      <c r="I16" s="24"/>
      <c r="J16" s="24"/>
      <c r="K16" s="24"/>
      <c r="L16" s="25">
        <v>13</v>
      </c>
      <c r="M16" s="25"/>
      <c r="N16" s="25"/>
    </row>
    <row r="17" spans="1:14" ht="21" customHeight="1">
      <c r="A17" s="21" t="s">
        <v>26</v>
      </c>
      <c r="B17" s="22" t="s">
        <v>28</v>
      </c>
      <c r="C17" s="23">
        <f t="shared" si="0"/>
        <v>238</v>
      </c>
      <c r="D17" s="24">
        <f t="shared" si="1"/>
        <v>238</v>
      </c>
      <c r="E17" s="24"/>
      <c r="F17" s="24">
        <v>200</v>
      </c>
      <c r="G17" s="24"/>
      <c r="H17" s="24"/>
      <c r="I17" s="24"/>
      <c r="J17" s="24"/>
      <c r="K17" s="24"/>
      <c r="L17" s="25">
        <v>38</v>
      </c>
      <c r="M17" s="25"/>
      <c r="N17" s="25"/>
    </row>
    <row r="18" spans="1:14" ht="21" customHeight="1">
      <c r="A18" s="21" t="s">
        <v>29</v>
      </c>
      <c r="B18" s="22" t="s">
        <v>30</v>
      </c>
      <c r="C18" s="23">
        <f>D18+E18</f>
        <v>59.599999999999994</v>
      </c>
      <c r="D18" s="24">
        <f>F18+H18+J18+L18</f>
        <v>42.8</v>
      </c>
      <c r="E18" s="24">
        <f>G18+I18+K18+M18</f>
        <v>16.8</v>
      </c>
      <c r="F18" s="24">
        <v>28</v>
      </c>
      <c r="G18" s="24">
        <v>12</v>
      </c>
      <c r="H18" s="24"/>
      <c r="I18" s="24"/>
      <c r="J18" s="24"/>
      <c r="K18" s="24"/>
      <c r="L18" s="25">
        <v>14.8</v>
      </c>
      <c r="M18" s="25">
        <v>4.8</v>
      </c>
      <c r="N18" s="25"/>
    </row>
    <row r="19" spans="1:14" ht="21" customHeight="1">
      <c r="A19" s="21" t="s">
        <v>31</v>
      </c>
      <c r="B19" s="22" t="s">
        <v>32</v>
      </c>
      <c r="C19" s="23">
        <f t="shared" ref="C19:C30" si="2">D19+E19</f>
        <v>303.89999999999998</v>
      </c>
      <c r="D19" s="24">
        <f t="shared" ref="D19:E30" si="3">F19+H19+J19+L19</f>
        <v>259</v>
      </c>
      <c r="E19" s="24">
        <f t="shared" si="3"/>
        <v>44.9</v>
      </c>
      <c r="F19" s="24">
        <v>200</v>
      </c>
      <c r="G19" s="24">
        <v>36</v>
      </c>
      <c r="H19" s="24"/>
      <c r="I19" s="24"/>
      <c r="J19" s="24"/>
      <c r="K19" s="24"/>
      <c r="L19" s="25">
        <v>59</v>
      </c>
      <c r="M19" s="25">
        <v>8.9</v>
      </c>
      <c r="N19" s="25"/>
    </row>
    <row r="20" spans="1:14" ht="21" customHeight="1">
      <c r="A20" s="21" t="s">
        <v>33</v>
      </c>
      <c r="B20" s="22" t="s">
        <v>34</v>
      </c>
      <c r="C20" s="23">
        <f t="shared" si="2"/>
        <v>148.52000000000001</v>
      </c>
      <c r="D20" s="24">
        <f t="shared" si="3"/>
        <v>138</v>
      </c>
      <c r="E20" s="24">
        <f t="shared" si="3"/>
        <v>10.52</v>
      </c>
      <c r="F20" s="24">
        <v>120</v>
      </c>
      <c r="G20" s="24"/>
      <c r="H20" s="24"/>
      <c r="I20" s="24">
        <v>10.52</v>
      </c>
      <c r="J20" s="24"/>
      <c r="K20" s="24"/>
      <c r="L20" s="25">
        <v>18</v>
      </c>
      <c r="M20" s="25"/>
      <c r="N20" s="25"/>
    </row>
    <row r="21" spans="1:14" ht="21" customHeight="1">
      <c r="A21" s="21" t="s">
        <v>35</v>
      </c>
      <c r="B21" s="22" t="s">
        <v>36</v>
      </c>
      <c r="C21" s="23">
        <f t="shared" si="2"/>
        <v>286.99</v>
      </c>
      <c r="D21" s="24">
        <f t="shared" si="3"/>
        <v>234</v>
      </c>
      <c r="E21" s="24">
        <f t="shared" si="3"/>
        <v>52.989999999999995</v>
      </c>
      <c r="F21" s="24">
        <v>195</v>
      </c>
      <c r="G21" s="24">
        <v>13</v>
      </c>
      <c r="H21" s="24"/>
      <c r="I21" s="24">
        <v>20.13</v>
      </c>
      <c r="J21" s="24"/>
      <c r="K21" s="24">
        <v>18.86</v>
      </c>
      <c r="L21" s="25">
        <v>39</v>
      </c>
      <c r="M21" s="25">
        <v>1</v>
      </c>
      <c r="N21" s="25"/>
    </row>
    <row r="22" spans="1:14" ht="21" customHeight="1">
      <c r="A22" s="21" t="s">
        <v>37</v>
      </c>
      <c r="B22" s="22" t="s">
        <v>38</v>
      </c>
      <c r="C22" s="23">
        <f t="shared" si="2"/>
        <v>314.2</v>
      </c>
      <c r="D22" s="24">
        <f t="shared" si="3"/>
        <v>281</v>
      </c>
      <c r="E22" s="24">
        <f t="shared" si="3"/>
        <v>33.200000000000003</v>
      </c>
      <c r="F22" s="24">
        <v>265</v>
      </c>
      <c r="G22" s="24">
        <v>32</v>
      </c>
      <c r="H22" s="24"/>
      <c r="I22" s="24"/>
      <c r="J22" s="24"/>
      <c r="K22" s="24"/>
      <c r="L22" s="25">
        <v>16</v>
      </c>
      <c r="M22" s="25">
        <v>1.2</v>
      </c>
      <c r="N22" s="25"/>
    </row>
    <row r="23" spans="1:14" ht="21" customHeight="1">
      <c r="A23" s="21" t="s">
        <v>39</v>
      </c>
      <c r="B23" s="22" t="s">
        <v>40</v>
      </c>
      <c r="C23" s="23">
        <f t="shared" si="2"/>
        <v>390</v>
      </c>
      <c r="D23" s="24">
        <f t="shared" si="3"/>
        <v>390</v>
      </c>
      <c r="E23" s="24">
        <f t="shared" si="3"/>
        <v>0</v>
      </c>
      <c r="F23" s="24">
        <v>270</v>
      </c>
      <c r="G23" s="24"/>
      <c r="H23" s="24"/>
      <c r="I23" s="24"/>
      <c r="J23" s="24"/>
      <c r="K23" s="24"/>
      <c r="L23" s="25">
        <v>120</v>
      </c>
      <c r="M23" s="25"/>
      <c r="N23" s="25"/>
    </row>
    <row r="24" spans="1:14" ht="21" customHeight="1">
      <c r="A24" s="21" t="s">
        <v>41</v>
      </c>
      <c r="B24" s="22" t="s">
        <v>42</v>
      </c>
      <c r="C24" s="23">
        <f t="shared" si="2"/>
        <v>159.4</v>
      </c>
      <c r="D24" s="24">
        <f t="shared" si="3"/>
        <v>146.20000000000002</v>
      </c>
      <c r="E24" s="24">
        <f t="shared" si="3"/>
        <v>13.2</v>
      </c>
      <c r="F24" s="24">
        <v>40</v>
      </c>
      <c r="G24" s="24"/>
      <c r="H24" s="24">
        <v>102.3</v>
      </c>
      <c r="I24" s="24">
        <v>13.2</v>
      </c>
      <c r="J24" s="24"/>
      <c r="K24" s="24"/>
      <c r="L24" s="25">
        <v>3.9</v>
      </c>
      <c r="M24" s="25"/>
      <c r="N24" s="25"/>
    </row>
    <row r="25" spans="1:14" ht="21" customHeight="1">
      <c r="A25" s="21" t="s">
        <v>43</v>
      </c>
      <c r="B25" s="22" t="s">
        <v>44</v>
      </c>
      <c r="C25" s="23">
        <f t="shared" si="2"/>
        <v>102.5</v>
      </c>
      <c r="D25" s="24">
        <f t="shared" si="3"/>
        <v>102.5</v>
      </c>
      <c r="E25" s="24">
        <f t="shared" si="3"/>
        <v>0</v>
      </c>
      <c r="F25" s="24">
        <v>90</v>
      </c>
      <c r="G25" s="24"/>
      <c r="H25" s="24"/>
      <c r="I25" s="24"/>
      <c r="J25" s="24"/>
      <c r="K25" s="24"/>
      <c r="L25" s="25">
        <v>12.5</v>
      </c>
      <c r="M25" s="25"/>
      <c r="N25" s="25"/>
    </row>
    <row r="26" spans="1:14" ht="21" customHeight="1">
      <c r="A26" s="21" t="s">
        <v>45</v>
      </c>
      <c r="B26" s="22" t="s">
        <v>46</v>
      </c>
      <c r="C26" s="23">
        <f>D26+E26</f>
        <v>429.81</v>
      </c>
      <c r="D26" s="24">
        <f>F26+H26+J26+L26</f>
        <v>26.2</v>
      </c>
      <c r="E26" s="24">
        <f t="shared" si="3"/>
        <v>403.61</v>
      </c>
      <c r="F26" s="24">
        <v>25</v>
      </c>
      <c r="G26" s="24">
        <v>75</v>
      </c>
      <c r="H26" s="24"/>
      <c r="I26" s="24"/>
      <c r="J26" s="24"/>
      <c r="K26" s="24">
        <v>277.61</v>
      </c>
      <c r="L26" s="25">
        <v>1.2</v>
      </c>
      <c r="M26" s="25">
        <v>51</v>
      </c>
      <c r="N26" s="25"/>
    </row>
    <row r="27" spans="1:14" s="29" customFormat="1" ht="21" customHeight="1">
      <c r="A27" s="26" t="s">
        <v>47</v>
      </c>
      <c r="B27" s="27" t="s">
        <v>48</v>
      </c>
      <c r="C27" s="23">
        <f t="shared" si="2"/>
        <v>141.01999999999998</v>
      </c>
      <c r="D27" s="24">
        <f t="shared" si="3"/>
        <v>108</v>
      </c>
      <c r="E27" s="24">
        <f t="shared" si="3"/>
        <v>33.019999999999996</v>
      </c>
      <c r="F27" s="28">
        <v>90</v>
      </c>
      <c r="G27" s="28">
        <v>17</v>
      </c>
      <c r="H27" s="28"/>
      <c r="I27" s="28"/>
      <c r="J27" s="28"/>
      <c r="K27" s="28">
        <v>12.72</v>
      </c>
      <c r="L27" s="25">
        <v>18</v>
      </c>
      <c r="M27" s="25">
        <v>3.3</v>
      </c>
      <c r="N27" s="25"/>
    </row>
    <row r="28" spans="1:14" ht="21" customHeight="1">
      <c r="A28" s="21" t="s">
        <v>49</v>
      </c>
      <c r="B28" s="22" t="s">
        <v>50</v>
      </c>
      <c r="C28" s="23">
        <f t="shared" si="2"/>
        <v>114.9</v>
      </c>
      <c r="D28" s="24">
        <f t="shared" si="3"/>
        <v>114.9</v>
      </c>
      <c r="E28" s="24">
        <f t="shared" si="3"/>
        <v>0</v>
      </c>
      <c r="F28" s="24">
        <v>110</v>
      </c>
      <c r="G28" s="24"/>
      <c r="H28" s="24"/>
      <c r="I28" s="24"/>
      <c r="J28" s="24"/>
      <c r="K28" s="24"/>
      <c r="L28" s="25">
        <v>4.9000000000000004</v>
      </c>
      <c r="M28" s="25"/>
      <c r="N28" s="25"/>
    </row>
    <row r="29" spans="1:14" ht="21" customHeight="1">
      <c r="A29" s="21" t="s">
        <v>51</v>
      </c>
      <c r="B29" s="22" t="s">
        <v>52</v>
      </c>
      <c r="C29" s="23">
        <f t="shared" si="2"/>
        <v>1431.95</v>
      </c>
      <c r="D29" s="24">
        <f t="shared" si="3"/>
        <v>1119.95</v>
      </c>
      <c r="E29" s="24">
        <f t="shared" si="3"/>
        <v>312</v>
      </c>
      <c r="F29" s="24">
        <v>1096</v>
      </c>
      <c r="G29" s="24">
        <v>249</v>
      </c>
      <c r="H29" s="24">
        <v>4.95</v>
      </c>
      <c r="I29" s="24">
        <v>9.9</v>
      </c>
      <c r="J29" s="24"/>
      <c r="K29" s="24">
        <v>53.1</v>
      </c>
      <c r="L29" s="25">
        <v>19</v>
      </c>
      <c r="M29" s="25"/>
      <c r="N29" s="25"/>
    </row>
    <row r="30" spans="1:14" ht="21" customHeight="1">
      <c r="A30" s="21" t="s">
        <v>53</v>
      </c>
      <c r="B30" s="22" t="s">
        <v>54</v>
      </c>
      <c r="C30" s="23">
        <f t="shared" si="2"/>
        <v>310.66999999999996</v>
      </c>
      <c r="D30" s="24">
        <f t="shared" si="3"/>
        <v>46</v>
      </c>
      <c r="E30" s="24">
        <f t="shared" si="3"/>
        <v>264.66999999999996</v>
      </c>
      <c r="F30" s="30">
        <v>27</v>
      </c>
      <c r="G30" s="30">
        <v>17</v>
      </c>
      <c r="H30" s="30">
        <v>11</v>
      </c>
      <c r="I30" s="30"/>
      <c r="J30" s="30"/>
      <c r="K30" s="30">
        <v>239.77</v>
      </c>
      <c r="L30" s="25">
        <v>8</v>
      </c>
      <c r="M30" s="25">
        <v>7.9</v>
      </c>
      <c r="N30" s="25"/>
    </row>
    <row r="31" spans="1:14" ht="21" customHeight="1">
      <c r="A31" s="21"/>
      <c r="B31" s="31" t="s">
        <v>55</v>
      </c>
      <c r="C31" s="32">
        <f>C16+C17+C18+C19+C20+C21+C22+C23+C24+C25+C26+C27+C28+C29+C30</f>
        <v>4504.46</v>
      </c>
      <c r="D31" s="32">
        <f t="shared" ref="D31:N31" si="4">D16+D17+D18+D19+D20+D21+D22+D23+D24+D25+D26+D27+D28+D29+D30</f>
        <v>3319.55</v>
      </c>
      <c r="E31" s="32">
        <f t="shared" si="4"/>
        <v>1184.9099999999999</v>
      </c>
      <c r="F31" s="32">
        <f t="shared" si="4"/>
        <v>2816</v>
      </c>
      <c r="G31" s="32">
        <f t="shared" si="4"/>
        <v>451</v>
      </c>
      <c r="H31" s="32">
        <f t="shared" si="4"/>
        <v>118.25</v>
      </c>
      <c r="I31" s="32">
        <f t="shared" si="4"/>
        <v>53.749999999999993</v>
      </c>
      <c r="J31" s="32">
        <f t="shared" si="4"/>
        <v>0</v>
      </c>
      <c r="K31" s="32">
        <f t="shared" si="4"/>
        <v>602.06000000000006</v>
      </c>
      <c r="L31" s="32">
        <f t="shared" si="4"/>
        <v>385.29999999999995</v>
      </c>
      <c r="M31" s="32">
        <f t="shared" si="4"/>
        <v>78.100000000000009</v>
      </c>
      <c r="N31" s="32">
        <f t="shared" si="4"/>
        <v>0</v>
      </c>
    </row>
  </sheetData>
  <mergeCells count="20">
    <mergeCell ref="D13:E13"/>
    <mergeCell ref="F13:G13"/>
    <mergeCell ref="H13:I13"/>
    <mergeCell ref="J13:K13"/>
    <mergeCell ref="L13:M13"/>
    <mergeCell ref="B8:U8"/>
    <mergeCell ref="B9:N9"/>
    <mergeCell ref="B10:L10"/>
    <mergeCell ref="B11:U11"/>
    <mergeCell ref="D12:E12"/>
    <mergeCell ref="F12:G12"/>
    <mergeCell ref="H12:I12"/>
    <mergeCell ref="J12:K12"/>
    <mergeCell ref="L12:M12"/>
    <mergeCell ref="B7:U7"/>
    <mergeCell ref="B1:V1"/>
    <mergeCell ref="B2:V2"/>
    <mergeCell ref="C3:N3"/>
    <mergeCell ref="B5:U5"/>
    <mergeCell ref="B6:U6"/>
  </mergeCells>
  <pageMargins left="0.70866141732283472" right="0.70866141732283472" top="1.1417322834645669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aban_zakupki@bk.ru</cp:lastModifiedBy>
  <cp:lastPrinted>2024-11-15T07:27:59Z</cp:lastPrinted>
  <dcterms:created xsi:type="dcterms:W3CDTF">2024-10-24T07:10:05Z</dcterms:created>
  <dcterms:modified xsi:type="dcterms:W3CDTF">2024-11-15T07:27:59Z</dcterms:modified>
</cp:coreProperties>
</file>