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30" i="1"/>
  <c r="N30"/>
  <c r="M30"/>
  <c r="L30"/>
  <c r="K30"/>
  <c r="J30"/>
  <c r="I30"/>
  <c r="H30"/>
  <c r="G30"/>
  <c r="F30"/>
  <c r="E30"/>
  <c r="T29"/>
  <c r="D29"/>
  <c r="C29" s="1"/>
  <c r="T28"/>
  <c r="D28"/>
  <c r="C28" s="1"/>
  <c r="T27"/>
  <c r="D27"/>
  <c r="C27" s="1"/>
  <c r="T26"/>
  <c r="D26"/>
  <c r="C26" s="1"/>
  <c r="T25"/>
  <c r="D25"/>
  <c r="C25" s="1"/>
  <c r="T24"/>
  <c r="D24"/>
  <c r="C24"/>
  <c r="T23"/>
  <c r="D23"/>
  <c r="C23" s="1"/>
  <c r="T22"/>
  <c r="D22"/>
  <c r="C22" s="1"/>
  <c r="T21"/>
  <c r="D21"/>
  <c r="C21" s="1"/>
  <c r="T20"/>
  <c r="D20"/>
  <c r="C20" s="1"/>
  <c r="T19"/>
  <c r="D19"/>
  <c r="C19" s="1"/>
  <c r="T18"/>
  <c r="D18"/>
  <c r="C18" s="1"/>
  <c r="T17"/>
  <c r="D17"/>
  <c r="C17" s="1"/>
  <c r="T16"/>
  <c r="T30" s="1"/>
  <c r="D16"/>
  <c r="C16" s="1"/>
  <c r="C30" l="1"/>
  <c r="D30"/>
</calcChain>
</file>

<file path=xl/sharedStrings.xml><?xml version="1.0" encoding="utf-8"?>
<sst xmlns="http://schemas.openxmlformats.org/spreadsheetml/2006/main" count="85" uniqueCount="67">
  <si>
    <t xml:space="preserve">Расчет межбюджетных трансфертов, предоставляемых в 2025 году из бюджета муниципального района в бюджеты  </t>
  </si>
  <si>
    <t xml:space="preserve"> соответствующих поселений  на осуществление части своих полномочий  в соответствии Федеральным законом  от 6 октября  2003 года № 131-ФЗ </t>
  </si>
  <si>
    <t xml:space="preserve"> "Об общих принципах организации местного   самоуправления в РФ"</t>
  </si>
  <si>
    <t xml:space="preserve">Si- объем межбюджетного трансферта i-му поселению </t>
  </si>
  <si>
    <t xml:space="preserve">S- общий объем межбюджетного трансферта  поселениям на осуществление  полномочий  на оплату (возмещение) расходов по приобретению, подвозу твердого топлива и электроснабжению для учреждений в сфере образования </t>
  </si>
  <si>
    <t>Ri- расчетная потребность i-го поселения в средствах на оплату  тепло-, электроснабжения учреждений образования</t>
  </si>
  <si>
    <t>∑уо- сумма лимитов на твердое топливо (уголь, дрова), элетроэнергию (Постановление администрации Абанского района)</t>
  </si>
  <si>
    <t>ЗУ - затраты на приобретение твердого топлива (угля) с учетом доставки учреждениям образования тыс.рублей (ЗУ=∑1уо+∑2уо+∑3уо)</t>
  </si>
  <si>
    <t>Зд(уо) - затраты на доставку (гсм, транспортные и прочие услуги)</t>
  </si>
  <si>
    <t>№ строки</t>
  </si>
  <si>
    <t>Наименование муниципального образования</t>
  </si>
  <si>
    <t>Объем  межбюджетных трансфертов i-му муниципальному образованию  на осуществление полномочий на оплату (возмещение) расходов по приобретению, подвозу твердого топлива и электроснабжению для учреждений в сфере образования тыс.рублей</t>
  </si>
  <si>
    <t>Расчетная потребность i-го муниципального образования в средствах на осуществление  полномочий на оплату (возмещение) расходов по приобретению, подвозу твердого топлива и электроснабжению для учреждений в сфере образования ,
тыс.рублей</t>
  </si>
  <si>
    <t>Сумма затрат на твердое топливо (дрова) учреждениям образования тыс.рублей</t>
  </si>
  <si>
    <t>Сумма затрат на приобретение электроэнергии  учреждениям образования тыс.рублей</t>
  </si>
  <si>
    <t>Сумма затрат на  доставку (подвоз) учреждениям образования  тыс.рублей</t>
  </si>
  <si>
    <t>Сумма затрат на  гсм учреждениям образования  тыс.рублей</t>
  </si>
  <si>
    <t>Прожиточный минимум за 2 квартал 2010 года,
рублей</t>
  </si>
  <si>
    <t>Коэффициент дифференциации величины прожиточного минимума на душу населения для отдельных городских округов и муниципальных районов, входящих в первую и вторую группы территорий края</t>
  </si>
  <si>
    <t>Районный коэффициент, процентная надбавка к заработной плате за стаж работы в районах Крайнего Севера и приравненных к ним местностях и (или) иных местностях края с особыми климатическими условиями в i-м городском округе края, Северо-Енисейском районе, j-м поселении i-го муниципального района</t>
  </si>
  <si>
    <t>Повышающий коэффициент для муниципальных образований, относящихся к районам Крайнего Севера и приравненным к ним местностям</t>
  </si>
  <si>
    <t>Расчетное количество протоколов об административных правонарушениях для i-го муниципального образования в год</t>
  </si>
  <si>
    <t>Норматив компенсации трудозатрат для  i-го муниципального образования,
рублей</t>
  </si>
  <si>
    <t>Сумма материальных затрат,
тыс.рублей</t>
  </si>
  <si>
    <t>Сумма расходов на компенсацию трудозатрат,
тыс.рублей</t>
  </si>
  <si>
    <t>организации дошкольного образования</t>
  </si>
  <si>
    <t>организации начального, среднего, общего</t>
  </si>
  <si>
    <t>Si = S/SUM Ri*Ri</t>
  </si>
  <si>
    <t>Ri = ЗУ+Зр(уо)+Зд1(уо)+Зд2(уо)</t>
  </si>
  <si>
    <t>∑1уо</t>
  </si>
  <si>
    <t>∑2уо</t>
  </si>
  <si>
    <t>∑3уо</t>
  </si>
  <si>
    <t>Зд1(уо)</t>
  </si>
  <si>
    <t>Зд2(уо)</t>
  </si>
  <si>
    <t>Ki (ij)</t>
  </si>
  <si>
    <t>КПi=Н*Ni (Кпij = Н * Nij)</t>
  </si>
  <si>
    <t>Zi (ij)=Di (ij)*Ki (ij)*E</t>
  </si>
  <si>
    <t>1</t>
  </si>
  <si>
    <t>2</t>
  </si>
  <si>
    <t>Апано-Ключинский сельский совет</t>
  </si>
  <si>
    <t>Березовский сельский совет</t>
  </si>
  <si>
    <t>3</t>
  </si>
  <si>
    <t>Вознесенский сельский совет</t>
  </si>
  <si>
    <t>4</t>
  </si>
  <si>
    <t>Долгомостовский сельский совет</t>
  </si>
  <si>
    <t>5</t>
  </si>
  <si>
    <t>Никольский сельский совет</t>
  </si>
  <si>
    <t>6</t>
  </si>
  <si>
    <t>Новоуспенский сельский совет</t>
  </si>
  <si>
    <t>8</t>
  </si>
  <si>
    <t>Почетский сельский совет</t>
  </si>
  <si>
    <t>9</t>
  </si>
  <si>
    <t>Покровский сельский совет</t>
  </si>
  <si>
    <t>10</t>
  </si>
  <si>
    <t>Петропавловский сельский совет</t>
  </si>
  <si>
    <t>11</t>
  </si>
  <si>
    <t>Покатеевский сельский совет</t>
  </si>
  <si>
    <t>12</t>
  </si>
  <si>
    <t>Самойловский сельский совет</t>
  </si>
  <si>
    <t>13</t>
  </si>
  <si>
    <t>Туровский сельский совет</t>
  </si>
  <si>
    <t>14</t>
  </si>
  <si>
    <t>Устьянский сельский совет</t>
  </si>
  <si>
    <t>15</t>
  </si>
  <si>
    <t>Хандальский сельский совет</t>
  </si>
  <si>
    <t>Всего</t>
  </si>
  <si>
    <t>Сумма затрат на приобретение твердого топлива (угль, пелеты)   учреждениям образования тыс.рублей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</si>
</sst>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1" fillId="0" borderId="0" xfId="0" quotePrefix="1" applyNumberFormat="1" applyFont="1" applyAlignment="1">
      <alignment horizontal="center" wrapText="1"/>
    </xf>
    <xf numFmtId="0" fontId="1" fillId="0" borderId="0" xfId="0" quotePrefix="1" applyFont="1" applyAlignment="1">
      <alignment wrapText="1"/>
    </xf>
    <xf numFmtId="49" fontId="3" fillId="0" borderId="0" xfId="0" quotePrefix="1" applyNumberFormat="1" applyFont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>
      <alignment horizontal="left" wrapText="1"/>
    </xf>
    <xf numFmtId="49" fontId="3" fillId="0" borderId="0" xfId="0" quotePrefix="1" applyNumberFormat="1" applyFont="1" applyFill="1" applyAlignment="1">
      <alignment horizontal="left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6" fillId="2" borderId="0" xfId="0" applyFont="1" applyFill="1" applyAlignment="1">
      <alignment wrapText="1"/>
    </xf>
    <xf numFmtId="0" fontId="6" fillId="0" borderId="0" xfId="0" applyFont="1" applyAlignment="1">
      <alignment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49" fontId="7" fillId="0" borderId="4" xfId="0" quotePrefix="1" applyNumberFormat="1" applyFont="1" applyBorder="1" applyAlignment="1">
      <alignment horizontal="center" wrapText="1"/>
    </xf>
    <xf numFmtId="49" fontId="7" fillId="0" borderId="4" xfId="0" quotePrefix="1" applyNumberFormat="1" applyFont="1" applyBorder="1" applyAlignment="1">
      <alignment wrapText="1"/>
    </xf>
    <xf numFmtId="49" fontId="8" fillId="0" borderId="4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3" borderId="4" xfId="0" quotePrefix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quotePrefix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wrapText="1"/>
    </xf>
    <xf numFmtId="0" fontId="8" fillId="0" borderId="4" xfId="0" quotePrefix="1" applyFont="1" applyFill="1" applyBorder="1" applyAlignment="1">
      <alignment horizontal="center" wrapText="1"/>
    </xf>
    <xf numFmtId="0" fontId="7" fillId="3" borderId="4" xfId="0" quotePrefix="1" applyFont="1" applyFill="1" applyBorder="1" applyAlignment="1">
      <alignment horizontal="center" wrapText="1"/>
    </xf>
    <xf numFmtId="0" fontId="7" fillId="0" borderId="4" xfId="0" quotePrefix="1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 wrapText="1"/>
    </xf>
    <xf numFmtId="49" fontId="7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left"/>
    </xf>
    <xf numFmtId="4" fontId="10" fillId="0" borderId="4" xfId="0" applyNumberFormat="1" applyFont="1" applyBorder="1"/>
    <xf numFmtId="4" fontId="9" fillId="0" borderId="4" xfId="0" applyNumberFormat="1" applyFont="1" applyFill="1" applyBorder="1"/>
    <xf numFmtId="4" fontId="3" fillId="0" borderId="4" xfId="0" applyNumberFormat="1" applyFont="1" applyFill="1" applyBorder="1"/>
    <xf numFmtId="0" fontId="7" fillId="0" borderId="4" xfId="0" applyFont="1" applyBorder="1"/>
    <xf numFmtId="0" fontId="7" fillId="0" borderId="0" xfId="0" applyFont="1"/>
    <xf numFmtId="0" fontId="0" fillId="2" borderId="0" xfId="0" applyFill="1"/>
    <xf numFmtId="4" fontId="9" fillId="0" borderId="1" xfId="0" applyNumberFormat="1" applyFont="1" applyFill="1" applyBorder="1"/>
    <xf numFmtId="4" fontId="3" fillId="0" borderId="1" xfId="0" applyNumberFormat="1" applyFont="1" applyFill="1" applyBorder="1"/>
    <xf numFmtId="49" fontId="1" fillId="0" borderId="4" xfId="0" applyNumberFormat="1" applyFont="1" applyBorder="1"/>
    <xf numFmtId="4" fontId="1" fillId="0" borderId="4" xfId="0" applyNumberFormat="1" applyFont="1" applyBorder="1" applyAlignment="1">
      <alignment horizontal="right"/>
    </xf>
    <xf numFmtId="4" fontId="1" fillId="0" borderId="4" xfId="0" applyNumberFormat="1" applyFont="1" applyFill="1" applyBorder="1"/>
    <xf numFmtId="49" fontId="7" fillId="0" borderId="0" xfId="0" applyNumberFormat="1" applyFont="1" applyAlignment="1">
      <alignment horizontal="center"/>
    </xf>
    <xf numFmtId="49" fontId="0" fillId="0" borderId="0" xfId="0" applyNumberFormat="1"/>
    <xf numFmtId="0" fontId="0" fillId="0" borderId="0" xfId="0" applyFill="1"/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49" fontId="3" fillId="0" borderId="0" xfId="0" quotePrefix="1" applyNumberFormat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0" fontId="0" fillId="0" borderId="0" xfId="0"/>
    <xf numFmtId="2" fontId="3" fillId="0" borderId="0" xfId="0" applyNumberFormat="1" applyFont="1" applyAlignment="1">
      <alignment horizontal="left" wrapText="1"/>
    </xf>
    <xf numFmtId="2" fontId="3" fillId="0" borderId="0" xfId="0" quotePrefix="1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0"/>
  <sheetViews>
    <sheetView tabSelected="1" topLeftCell="A10" zoomScale="82" zoomScaleNormal="82" workbookViewId="0">
      <selection activeCell="D30" sqref="D30"/>
    </sheetView>
  </sheetViews>
  <sheetFormatPr defaultRowHeight="15"/>
  <cols>
    <col min="1" max="1" width="5.42578125" style="47" customWidth="1"/>
    <col min="2" max="2" width="39.85546875" style="48" customWidth="1"/>
    <col min="3" max="3" width="26.85546875" style="48" customWidth="1"/>
    <col min="4" max="4" width="14.7109375" style="49" customWidth="1"/>
    <col min="5" max="5" width="15.7109375" style="49" customWidth="1"/>
    <col min="6" max="6" width="13" style="49" customWidth="1"/>
    <col min="7" max="7" width="13.7109375" style="49" customWidth="1"/>
    <col min="8" max="8" width="14" style="49" customWidth="1"/>
    <col min="9" max="9" width="13.42578125" style="49" customWidth="1"/>
    <col min="10" max="10" width="15.140625" style="49" customWidth="1"/>
    <col min="11" max="11" width="14.5703125" style="49" customWidth="1"/>
    <col min="12" max="12" width="13" style="49" customWidth="1"/>
    <col min="13" max="13" width="14.28515625" style="49" customWidth="1"/>
    <col min="14" max="14" width="13.42578125" style="49" customWidth="1"/>
    <col min="15" max="15" width="12.7109375" style="49" customWidth="1"/>
    <col min="16" max="16" width="12.42578125" hidden="1" customWidth="1"/>
    <col min="17" max="17" width="17.7109375" hidden="1" customWidth="1"/>
    <col min="18" max="18" width="24.140625" hidden="1" customWidth="1"/>
    <col min="19" max="19" width="14.5703125" hidden="1" customWidth="1"/>
    <col min="20" max="20" width="17.140625" hidden="1" customWidth="1"/>
    <col min="21" max="21" width="18" hidden="1" customWidth="1"/>
    <col min="22" max="22" width="15.140625" hidden="1" customWidth="1"/>
    <col min="23" max="23" width="14.28515625" hidden="1" customWidth="1"/>
    <col min="24" max="24" width="9.140625" hidden="1" customWidth="1"/>
    <col min="25" max="25" width="9.140625" style="41" hidden="1" customWidth="1"/>
    <col min="26" max="26" width="12.140625" style="41" customWidth="1"/>
    <col min="27" max="27" width="15.5703125" style="41" customWidth="1"/>
    <col min="28" max="36" width="9.140625" style="41"/>
  </cols>
  <sheetData>
    <row r="1" spans="1:36" s="3" customFormat="1" ht="18.75">
      <c r="A1" s="62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s="3" customFormat="1" ht="20.25" customHeight="1">
      <c r="A2" s="62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1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s="3" customFormat="1" ht="18.75">
      <c r="A3" s="4"/>
      <c r="B3" s="62" t="s">
        <v>2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5"/>
      <c r="Q3" s="5"/>
      <c r="R3" s="5"/>
      <c r="S3" s="5"/>
      <c r="T3" s="5"/>
      <c r="U3" s="5"/>
      <c r="V3" s="5"/>
      <c r="W3" s="5"/>
      <c r="X3" s="1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s="3" customFormat="1" ht="3" customHeight="1">
      <c r="A4" s="4"/>
      <c r="B4" s="54"/>
      <c r="C4" s="54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1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s="3" customFormat="1" ht="24" customHeight="1">
      <c r="A5" s="4"/>
      <c r="B5" s="64" t="s">
        <v>3</v>
      </c>
      <c r="C5" s="64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1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s="3" customFormat="1" ht="39" customHeight="1">
      <c r="A6" s="4"/>
      <c r="B6" s="54" t="s">
        <v>4</v>
      </c>
      <c r="C6" s="54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1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s="3" customFormat="1" ht="20.25" customHeight="1">
      <c r="A7" s="4"/>
      <c r="B7" s="54" t="s">
        <v>5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1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s="3" customFormat="1" ht="21.75" customHeight="1">
      <c r="A8" s="4"/>
      <c r="B8" s="54" t="s">
        <v>6</v>
      </c>
      <c r="C8" s="54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1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s="3" customFormat="1" ht="21.75" customHeight="1">
      <c r="A9" s="4"/>
      <c r="B9" s="54" t="s">
        <v>7</v>
      </c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6"/>
      <c r="Q9" s="6"/>
      <c r="R9" s="6"/>
      <c r="S9" s="6"/>
      <c r="T9" s="6"/>
      <c r="U9" s="6"/>
      <c r="V9" s="6"/>
      <c r="W9" s="6"/>
      <c r="X9" s="1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s="3" customFormat="1" ht="24.75" customHeight="1">
      <c r="A10" s="4"/>
      <c r="B10" s="54" t="s">
        <v>8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6"/>
      <c r="Q10" s="6"/>
      <c r="R10" s="6"/>
      <c r="S10" s="6"/>
      <c r="T10" s="6"/>
      <c r="U10" s="6"/>
      <c r="V10" s="6"/>
      <c r="W10" s="6"/>
      <c r="X10" s="1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s="3" customFormat="1" ht="6.75" customHeight="1">
      <c r="A11" s="4"/>
      <c r="B11" s="7"/>
      <c r="C11" s="8"/>
      <c r="D11" s="9"/>
      <c r="E11" s="9"/>
      <c r="F11" s="9"/>
      <c r="G11" s="9"/>
      <c r="H11" s="9"/>
      <c r="I11" s="9"/>
      <c r="J11" s="9"/>
      <c r="K11" s="9"/>
      <c r="L11" s="9"/>
      <c r="M11" s="10"/>
      <c r="N11" s="10"/>
      <c r="O11" s="10"/>
      <c r="P11" s="6"/>
      <c r="Q11" s="6"/>
      <c r="R11" s="6"/>
      <c r="S11" s="6"/>
      <c r="T11" s="6"/>
      <c r="U11" s="6"/>
      <c r="V11" s="6"/>
      <c r="W11" s="6"/>
      <c r="X11" s="1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s="15" customFormat="1" ht="174.75" customHeight="1">
      <c r="A12" s="58" t="s">
        <v>9</v>
      </c>
      <c r="B12" s="58" t="s">
        <v>10</v>
      </c>
      <c r="C12" s="60" t="s">
        <v>11</v>
      </c>
      <c r="D12" s="50" t="s">
        <v>12</v>
      </c>
      <c r="E12" s="53"/>
      <c r="F12" s="50" t="s">
        <v>66</v>
      </c>
      <c r="G12" s="53"/>
      <c r="H12" s="50" t="s">
        <v>13</v>
      </c>
      <c r="I12" s="53"/>
      <c r="J12" s="50" t="s">
        <v>14</v>
      </c>
      <c r="K12" s="51"/>
      <c r="L12" s="52" t="s">
        <v>15</v>
      </c>
      <c r="M12" s="53"/>
      <c r="N12" s="50" t="s">
        <v>16</v>
      </c>
      <c r="O12" s="53"/>
      <c r="P12" s="11" t="s">
        <v>17</v>
      </c>
      <c r="Q12" s="12" t="s">
        <v>18</v>
      </c>
      <c r="R12" s="12" t="s">
        <v>19</v>
      </c>
      <c r="S12" s="12" t="s">
        <v>20</v>
      </c>
      <c r="T12" s="12" t="s">
        <v>21</v>
      </c>
      <c r="U12" s="12" t="s">
        <v>22</v>
      </c>
      <c r="V12" s="12" t="s">
        <v>23</v>
      </c>
      <c r="W12" s="12" t="s">
        <v>24</v>
      </c>
      <c r="X12" s="13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</row>
    <row r="13" spans="1:36" s="15" customFormat="1" ht="70.5" customHeight="1">
      <c r="A13" s="59"/>
      <c r="B13" s="59"/>
      <c r="C13" s="61"/>
      <c r="D13" s="16" t="s">
        <v>25</v>
      </c>
      <c r="E13" s="17" t="s">
        <v>26</v>
      </c>
      <c r="F13" s="16" t="s">
        <v>25</v>
      </c>
      <c r="G13" s="18" t="s">
        <v>26</v>
      </c>
      <c r="H13" s="16" t="s">
        <v>25</v>
      </c>
      <c r="I13" s="18" t="s">
        <v>26</v>
      </c>
      <c r="J13" s="16" t="s">
        <v>25</v>
      </c>
      <c r="K13" s="18" t="s">
        <v>26</v>
      </c>
      <c r="L13" s="16" t="s">
        <v>25</v>
      </c>
      <c r="M13" s="18" t="s">
        <v>26</v>
      </c>
      <c r="N13" s="16" t="s">
        <v>25</v>
      </c>
      <c r="O13" s="18" t="s">
        <v>26</v>
      </c>
      <c r="P13" s="11"/>
      <c r="Q13" s="12"/>
      <c r="R13" s="12"/>
      <c r="S13" s="12"/>
      <c r="T13" s="12"/>
      <c r="U13" s="12"/>
      <c r="V13" s="12"/>
      <c r="W13" s="12"/>
      <c r="X13" s="13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</row>
    <row r="14" spans="1:36" s="15" customFormat="1" ht="48.75" customHeight="1">
      <c r="A14" s="19"/>
      <c r="B14" s="20"/>
      <c r="C14" s="21" t="s">
        <v>27</v>
      </c>
      <c r="D14" s="12" t="s">
        <v>28</v>
      </c>
      <c r="E14" s="22" t="s">
        <v>28</v>
      </c>
      <c r="F14" s="22" t="s">
        <v>29</v>
      </c>
      <c r="G14" s="22" t="s">
        <v>29</v>
      </c>
      <c r="H14" s="22" t="s">
        <v>30</v>
      </c>
      <c r="I14" s="12" t="s">
        <v>30</v>
      </c>
      <c r="J14" s="12" t="s">
        <v>31</v>
      </c>
      <c r="K14" s="12" t="s">
        <v>31</v>
      </c>
      <c r="L14" s="12" t="s">
        <v>32</v>
      </c>
      <c r="M14" s="12" t="s">
        <v>32</v>
      </c>
      <c r="N14" s="12" t="s">
        <v>33</v>
      </c>
      <c r="O14" s="12" t="s">
        <v>33</v>
      </c>
      <c r="P14" s="23"/>
      <c r="Q14" s="23"/>
      <c r="R14" s="24" t="s">
        <v>34</v>
      </c>
      <c r="S14" s="23"/>
      <c r="T14" s="25" t="s">
        <v>35</v>
      </c>
      <c r="U14" s="12" t="s">
        <v>36</v>
      </c>
      <c r="V14" s="26"/>
      <c r="W14" s="26"/>
      <c r="X14" s="13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</row>
    <row r="15" spans="1:36" s="33" customFormat="1" ht="12.75">
      <c r="A15" s="19"/>
      <c r="B15" s="27" t="s">
        <v>37</v>
      </c>
      <c r="C15" s="27" t="s">
        <v>38</v>
      </c>
      <c r="D15" s="28">
        <v>3</v>
      </c>
      <c r="E15" s="28">
        <v>4</v>
      </c>
      <c r="F15" s="28">
        <v>5</v>
      </c>
      <c r="G15" s="28">
        <v>6</v>
      </c>
      <c r="H15" s="28">
        <v>7</v>
      </c>
      <c r="I15" s="28">
        <v>8</v>
      </c>
      <c r="J15" s="28">
        <v>9</v>
      </c>
      <c r="K15" s="28">
        <v>10</v>
      </c>
      <c r="L15" s="28">
        <v>11</v>
      </c>
      <c r="M15" s="28">
        <v>12</v>
      </c>
      <c r="N15" s="28">
        <v>13</v>
      </c>
      <c r="O15" s="28">
        <v>14</v>
      </c>
      <c r="P15" s="29">
        <v>7</v>
      </c>
      <c r="Q15" s="29">
        <v>8</v>
      </c>
      <c r="R15" s="29">
        <v>9</v>
      </c>
      <c r="S15" s="29">
        <v>10</v>
      </c>
      <c r="T15" s="30">
        <v>11</v>
      </c>
      <c r="U15" s="30">
        <v>12</v>
      </c>
      <c r="V15" s="30">
        <v>13</v>
      </c>
      <c r="W15" s="30">
        <v>14</v>
      </c>
      <c r="X15" s="31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</row>
    <row r="16" spans="1:36" ht="18.75">
      <c r="A16" s="34" t="s">
        <v>37</v>
      </c>
      <c r="B16" s="35" t="s">
        <v>39</v>
      </c>
      <c r="C16" s="36">
        <f>D16+E16</f>
        <v>297</v>
      </c>
      <c r="D16" s="37">
        <f>F16+G16+H16+I16+J16+K16+L16+M16+N16+O16</f>
        <v>297</v>
      </c>
      <c r="E16" s="37"/>
      <c r="F16" s="37"/>
      <c r="G16" s="37">
        <v>250</v>
      </c>
      <c r="H16" s="37"/>
      <c r="I16" s="37"/>
      <c r="J16" s="37"/>
      <c r="K16" s="37"/>
      <c r="L16" s="37"/>
      <c r="M16" s="38">
        <v>47</v>
      </c>
      <c r="N16" s="38"/>
      <c r="O16" s="37"/>
      <c r="P16" s="39">
        <v>6701</v>
      </c>
      <c r="Q16" s="39">
        <v>1</v>
      </c>
      <c r="R16" s="39">
        <v>1.6</v>
      </c>
      <c r="S16" s="39">
        <v>1</v>
      </c>
      <c r="T16" s="39">
        <f>G16*0.004</f>
        <v>1</v>
      </c>
      <c r="U16" s="39">
        <v>202949.40599999999</v>
      </c>
      <c r="V16" s="39">
        <v>0.16800000000000001</v>
      </c>
      <c r="W16" s="39">
        <v>0.61799999999999999</v>
      </c>
      <c r="X16" s="40"/>
    </row>
    <row r="17" spans="1:24" ht="18.75">
      <c r="A17" s="34" t="s">
        <v>38</v>
      </c>
      <c r="B17" s="35" t="s">
        <v>40</v>
      </c>
      <c r="C17" s="36">
        <f t="shared" ref="C17:C29" si="0">D17+E17</f>
        <v>583</v>
      </c>
      <c r="D17" s="37">
        <f t="shared" ref="D17:D29" si="1">F17+G17+H17+I17+J17+K17+L17+M17+N17+O17</f>
        <v>583</v>
      </c>
      <c r="E17" s="37"/>
      <c r="F17" s="37"/>
      <c r="G17" s="37">
        <v>500</v>
      </c>
      <c r="H17" s="37"/>
      <c r="I17" s="37"/>
      <c r="J17" s="37"/>
      <c r="K17" s="37"/>
      <c r="L17" s="37"/>
      <c r="M17" s="38">
        <v>83</v>
      </c>
      <c r="N17" s="38"/>
      <c r="O17" s="37"/>
      <c r="P17" s="39">
        <v>6701</v>
      </c>
      <c r="Q17" s="39">
        <v>1</v>
      </c>
      <c r="R17" s="39">
        <v>1.6</v>
      </c>
      <c r="S17" s="39">
        <v>1</v>
      </c>
      <c r="T17" s="39">
        <f t="shared" ref="T17:T29" si="2">G17*0.004</f>
        <v>2</v>
      </c>
      <c r="U17" s="39">
        <v>202949.40599999999</v>
      </c>
      <c r="V17" s="39">
        <v>0.38600000000000001</v>
      </c>
      <c r="W17" s="39">
        <v>1.42</v>
      </c>
      <c r="X17" s="40"/>
    </row>
    <row r="18" spans="1:24" ht="18.75">
      <c r="A18" s="34" t="s">
        <v>41</v>
      </c>
      <c r="B18" s="35" t="s">
        <v>42</v>
      </c>
      <c r="C18" s="36">
        <f t="shared" si="0"/>
        <v>341</v>
      </c>
      <c r="D18" s="37">
        <f t="shared" si="1"/>
        <v>341</v>
      </c>
      <c r="E18" s="37"/>
      <c r="F18" s="37">
        <v>60</v>
      </c>
      <c r="G18" s="37">
        <v>155</v>
      </c>
      <c r="H18" s="37"/>
      <c r="I18" s="37"/>
      <c r="J18" s="37"/>
      <c r="K18" s="37"/>
      <c r="L18" s="37">
        <v>31</v>
      </c>
      <c r="M18" s="38">
        <v>95</v>
      </c>
      <c r="N18" s="38"/>
      <c r="O18" s="37"/>
      <c r="P18" s="39">
        <v>6701</v>
      </c>
      <c r="Q18" s="39">
        <v>1</v>
      </c>
      <c r="R18" s="39">
        <v>1.6</v>
      </c>
      <c r="S18" s="39">
        <v>1</v>
      </c>
      <c r="T18" s="39">
        <f t="shared" si="2"/>
        <v>0.62</v>
      </c>
      <c r="U18" s="39">
        <v>202949.40599999999</v>
      </c>
      <c r="V18" s="39">
        <v>0.11799999999999999</v>
      </c>
      <c r="W18" s="39">
        <v>0.435</v>
      </c>
      <c r="X18" s="40"/>
    </row>
    <row r="19" spans="1:24" ht="16.5">
      <c r="A19" s="34" t="s">
        <v>43</v>
      </c>
      <c r="B19" s="35" t="s">
        <v>44</v>
      </c>
      <c r="C19" s="36">
        <f t="shared" si="0"/>
        <v>721.8</v>
      </c>
      <c r="D19" s="37">
        <f t="shared" si="1"/>
        <v>721.8</v>
      </c>
      <c r="E19" s="37"/>
      <c r="F19" s="37">
        <v>90</v>
      </c>
      <c r="G19" s="37">
        <v>500</v>
      </c>
      <c r="H19" s="37">
        <v>8.8000000000000007</v>
      </c>
      <c r="I19" s="37"/>
      <c r="J19" s="37"/>
      <c r="K19" s="37"/>
      <c r="L19" s="37">
        <v>28</v>
      </c>
      <c r="M19" s="37">
        <v>95</v>
      </c>
      <c r="N19" s="37"/>
      <c r="O19" s="37"/>
      <c r="P19" s="39">
        <v>6701</v>
      </c>
      <c r="Q19" s="39">
        <v>1</v>
      </c>
      <c r="R19" s="39">
        <v>1.6</v>
      </c>
      <c r="S19" s="39">
        <v>1</v>
      </c>
      <c r="T19" s="39">
        <f t="shared" si="2"/>
        <v>2</v>
      </c>
      <c r="U19" s="39">
        <v>202949.40599999999</v>
      </c>
      <c r="V19" s="39">
        <v>0.874</v>
      </c>
      <c r="W19" s="39">
        <v>3.22</v>
      </c>
      <c r="X19" s="40"/>
    </row>
    <row r="20" spans="1:24" ht="16.5">
      <c r="A20" s="34" t="s">
        <v>45</v>
      </c>
      <c r="B20" s="35" t="s">
        <v>46</v>
      </c>
      <c r="C20" s="36">
        <f t="shared" si="0"/>
        <v>290</v>
      </c>
      <c r="D20" s="37">
        <f t="shared" si="1"/>
        <v>290</v>
      </c>
      <c r="E20" s="37"/>
      <c r="F20" s="37"/>
      <c r="G20" s="37">
        <v>245</v>
      </c>
      <c r="H20" s="37"/>
      <c r="I20" s="37"/>
      <c r="J20" s="37"/>
      <c r="K20" s="37"/>
      <c r="L20" s="37"/>
      <c r="M20" s="37">
        <v>45</v>
      </c>
      <c r="N20" s="37"/>
      <c r="O20" s="37"/>
      <c r="P20" s="39">
        <v>6701</v>
      </c>
      <c r="Q20" s="39">
        <v>1</v>
      </c>
      <c r="R20" s="39">
        <v>1.6</v>
      </c>
      <c r="S20" s="39">
        <v>1</v>
      </c>
      <c r="T20" s="39">
        <f t="shared" si="2"/>
        <v>0.98</v>
      </c>
      <c r="U20" s="39">
        <v>202949.40599999999</v>
      </c>
      <c r="V20" s="39">
        <v>0.219</v>
      </c>
      <c r="W20" s="39">
        <v>0.80600000000000005</v>
      </c>
      <c r="X20" s="40"/>
    </row>
    <row r="21" spans="1:24" ht="16.5">
      <c r="A21" s="34" t="s">
        <v>47</v>
      </c>
      <c r="B21" s="35" t="s">
        <v>48</v>
      </c>
      <c r="C21" s="36">
        <f t="shared" si="0"/>
        <v>396.7</v>
      </c>
      <c r="D21" s="37">
        <f t="shared" si="1"/>
        <v>396.7</v>
      </c>
      <c r="E21" s="37"/>
      <c r="F21" s="37">
        <v>77</v>
      </c>
      <c r="G21" s="37">
        <v>294</v>
      </c>
      <c r="H21" s="37"/>
      <c r="I21" s="37"/>
      <c r="J21" s="37"/>
      <c r="K21" s="37"/>
      <c r="L21" s="37">
        <v>5.7</v>
      </c>
      <c r="M21" s="37">
        <v>20</v>
      </c>
      <c r="N21" s="37"/>
      <c r="O21" s="37"/>
      <c r="P21" s="39">
        <v>6701</v>
      </c>
      <c r="Q21" s="39">
        <v>1</v>
      </c>
      <c r="R21" s="39">
        <v>1.6</v>
      </c>
      <c r="S21" s="39">
        <v>1</v>
      </c>
      <c r="T21" s="39">
        <f t="shared" si="2"/>
        <v>1.1759999999999999</v>
      </c>
      <c r="U21" s="39">
        <v>202949.40599999999</v>
      </c>
      <c r="V21" s="39">
        <v>0.32400000000000001</v>
      </c>
      <c r="W21" s="39">
        <v>1.194</v>
      </c>
      <c r="X21" s="40"/>
    </row>
    <row r="22" spans="1:24" ht="16.5">
      <c r="A22" s="34" t="s">
        <v>49</v>
      </c>
      <c r="B22" s="35" t="s">
        <v>50</v>
      </c>
      <c r="C22" s="36">
        <f t="shared" si="0"/>
        <v>949.5</v>
      </c>
      <c r="D22" s="37">
        <f t="shared" si="1"/>
        <v>949.5</v>
      </c>
      <c r="E22" s="37"/>
      <c r="F22" s="37"/>
      <c r="G22" s="37">
        <v>450</v>
      </c>
      <c r="H22" s="37"/>
      <c r="I22" s="37">
        <v>159.5</v>
      </c>
      <c r="J22" s="37"/>
      <c r="K22" s="37"/>
      <c r="L22" s="37"/>
      <c r="M22" s="37">
        <v>340</v>
      </c>
      <c r="N22" s="37"/>
      <c r="O22" s="37"/>
      <c r="P22" s="39">
        <v>6701</v>
      </c>
      <c r="Q22" s="39">
        <v>1</v>
      </c>
      <c r="R22" s="39">
        <v>1.6</v>
      </c>
      <c r="S22" s="39">
        <v>1</v>
      </c>
      <c r="T22" s="39">
        <f t="shared" si="2"/>
        <v>1.8</v>
      </c>
      <c r="U22" s="39">
        <v>202949.40599999999</v>
      </c>
      <c r="V22" s="39">
        <v>0.25900000000000001</v>
      </c>
      <c r="W22" s="39">
        <v>0.95199999999999996</v>
      </c>
      <c r="X22" s="40"/>
    </row>
    <row r="23" spans="1:24" ht="16.5">
      <c r="A23" s="34" t="s">
        <v>51</v>
      </c>
      <c r="B23" s="35" t="s">
        <v>52</v>
      </c>
      <c r="C23" s="36">
        <f t="shared" si="0"/>
        <v>0</v>
      </c>
      <c r="D23" s="37">
        <f t="shared" si="1"/>
        <v>0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9">
        <v>6701</v>
      </c>
      <c r="Q23" s="39">
        <v>1</v>
      </c>
      <c r="R23" s="39">
        <v>1.6</v>
      </c>
      <c r="S23" s="39">
        <v>1</v>
      </c>
      <c r="T23" s="39">
        <f t="shared" si="2"/>
        <v>0</v>
      </c>
      <c r="U23" s="39">
        <v>202949.40599999999</v>
      </c>
      <c r="V23" s="39">
        <v>0.26900000000000002</v>
      </c>
      <c r="W23" s="39">
        <v>0.99</v>
      </c>
      <c r="X23" s="40"/>
    </row>
    <row r="24" spans="1:24" ht="16.5">
      <c r="A24" s="34" t="s">
        <v>53</v>
      </c>
      <c r="B24" s="35" t="s">
        <v>54</v>
      </c>
      <c r="C24" s="36">
        <f t="shared" si="0"/>
        <v>0</v>
      </c>
      <c r="D24" s="37">
        <f t="shared" si="1"/>
        <v>0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9">
        <v>6701</v>
      </c>
      <c r="Q24" s="39">
        <v>1</v>
      </c>
      <c r="R24" s="39">
        <v>1.6</v>
      </c>
      <c r="S24" s="39">
        <v>1</v>
      </c>
      <c r="T24" s="39">
        <f t="shared" si="2"/>
        <v>0</v>
      </c>
      <c r="U24" s="39">
        <v>202949.40599999999</v>
      </c>
      <c r="V24" s="39">
        <v>0.121</v>
      </c>
      <c r="W24" s="39">
        <v>0.44700000000000001</v>
      </c>
      <c r="X24" s="40"/>
    </row>
    <row r="25" spans="1:24" ht="16.5">
      <c r="A25" s="34" t="s">
        <v>55</v>
      </c>
      <c r="B25" s="35" t="s">
        <v>56</v>
      </c>
      <c r="C25" s="36">
        <f t="shared" si="0"/>
        <v>130</v>
      </c>
      <c r="D25" s="37">
        <f t="shared" si="1"/>
        <v>130</v>
      </c>
      <c r="E25" s="37"/>
      <c r="F25" s="37">
        <v>90</v>
      </c>
      <c r="G25" s="37"/>
      <c r="H25" s="37"/>
      <c r="I25" s="37"/>
      <c r="J25" s="37"/>
      <c r="K25" s="37"/>
      <c r="L25" s="37">
        <v>40</v>
      </c>
      <c r="M25" s="37"/>
      <c r="N25" s="37"/>
      <c r="O25" s="37"/>
      <c r="P25" s="39">
        <v>6701</v>
      </c>
      <c r="Q25" s="39">
        <v>1</v>
      </c>
      <c r="R25" s="39">
        <v>1.6</v>
      </c>
      <c r="S25" s="39">
        <v>1</v>
      </c>
      <c r="T25" s="39">
        <f t="shared" si="2"/>
        <v>0</v>
      </c>
      <c r="U25" s="39">
        <v>202949.40599999999</v>
      </c>
      <c r="V25" s="39">
        <v>0.60299999999999998</v>
      </c>
      <c r="W25" s="39">
        <v>2.2000000000000002</v>
      </c>
      <c r="X25" s="40"/>
    </row>
    <row r="26" spans="1:24" ht="16.5">
      <c r="A26" s="34" t="s">
        <v>57</v>
      </c>
      <c r="B26" s="35" t="s">
        <v>58</v>
      </c>
      <c r="C26" s="36">
        <f t="shared" si="0"/>
        <v>914</v>
      </c>
      <c r="D26" s="37">
        <f t="shared" si="1"/>
        <v>914</v>
      </c>
      <c r="E26" s="37"/>
      <c r="F26" s="37"/>
      <c r="G26" s="37">
        <v>896</v>
      </c>
      <c r="H26" s="37"/>
      <c r="I26" s="37"/>
      <c r="J26" s="37"/>
      <c r="K26" s="37"/>
      <c r="L26" s="37"/>
      <c r="M26" s="37">
        <v>18</v>
      </c>
      <c r="N26" s="37"/>
      <c r="O26" s="37"/>
      <c r="P26" s="39">
        <v>6701</v>
      </c>
      <c r="Q26" s="39">
        <v>1</v>
      </c>
      <c r="R26" s="39">
        <v>1.6</v>
      </c>
      <c r="S26" s="39">
        <v>1</v>
      </c>
      <c r="T26" s="39">
        <f t="shared" si="2"/>
        <v>3.5840000000000001</v>
      </c>
      <c r="U26" s="39">
        <v>202949.40599999999</v>
      </c>
      <c r="V26" s="39">
        <v>0.25700000000000001</v>
      </c>
      <c r="W26" s="39">
        <v>0.94799999999999995</v>
      </c>
      <c r="X26" s="40"/>
    </row>
    <row r="27" spans="1:24" ht="16.5">
      <c r="A27" s="34" t="s">
        <v>59</v>
      </c>
      <c r="B27" s="35" t="s">
        <v>60</v>
      </c>
      <c r="C27" s="36">
        <f t="shared" si="0"/>
        <v>314</v>
      </c>
      <c r="D27" s="37">
        <f t="shared" si="1"/>
        <v>314</v>
      </c>
      <c r="E27" s="37"/>
      <c r="F27" s="37"/>
      <c r="G27" s="37">
        <v>300</v>
      </c>
      <c r="H27" s="37"/>
      <c r="I27" s="37"/>
      <c r="J27" s="37"/>
      <c r="K27" s="37"/>
      <c r="L27" s="37"/>
      <c r="M27" s="37">
        <v>14</v>
      </c>
      <c r="N27" s="37"/>
      <c r="O27" s="37"/>
      <c r="P27" s="39">
        <v>6701</v>
      </c>
      <c r="Q27" s="39">
        <v>1</v>
      </c>
      <c r="R27" s="39">
        <v>1.6</v>
      </c>
      <c r="S27" s="39">
        <v>1</v>
      </c>
      <c r="T27" s="39">
        <f t="shared" si="2"/>
        <v>1.2</v>
      </c>
      <c r="U27" s="39">
        <v>202949.40599999999</v>
      </c>
      <c r="V27" s="39">
        <v>0.32400000000000001</v>
      </c>
      <c r="W27" s="39">
        <v>1.1950000000000001</v>
      </c>
      <c r="X27" s="40"/>
    </row>
    <row r="28" spans="1:24" ht="16.5">
      <c r="A28" s="34" t="s">
        <v>61</v>
      </c>
      <c r="B28" s="35" t="s">
        <v>62</v>
      </c>
      <c r="C28" s="36">
        <f t="shared" si="0"/>
        <v>986</v>
      </c>
      <c r="D28" s="37">
        <f t="shared" si="1"/>
        <v>986</v>
      </c>
      <c r="E28" s="37"/>
      <c r="F28" s="37">
        <v>603</v>
      </c>
      <c r="G28" s="37">
        <v>300</v>
      </c>
      <c r="H28" s="37"/>
      <c r="I28" s="37"/>
      <c r="J28" s="37"/>
      <c r="K28" s="37"/>
      <c r="L28" s="37">
        <v>26</v>
      </c>
      <c r="M28" s="37">
        <v>57</v>
      </c>
      <c r="N28" s="37"/>
      <c r="O28" s="37"/>
      <c r="P28" s="39">
        <v>6701</v>
      </c>
      <c r="Q28" s="39">
        <v>1</v>
      </c>
      <c r="R28" s="39">
        <v>1.6</v>
      </c>
      <c r="S28" s="39">
        <v>1</v>
      </c>
      <c r="T28" s="39">
        <f t="shared" si="2"/>
        <v>1.2</v>
      </c>
      <c r="U28" s="39">
        <v>202949.40599999999</v>
      </c>
      <c r="V28" s="39">
        <v>0.63700000000000001</v>
      </c>
      <c r="W28" s="39">
        <v>2.3479999999999999</v>
      </c>
      <c r="X28" s="40"/>
    </row>
    <row r="29" spans="1:24" ht="18.75">
      <c r="A29" s="34" t="s">
        <v>63</v>
      </c>
      <c r="B29" s="35" t="s">
        <v>64</v>
      </c>
      <c r="C29" s="36">
        <f t="shared" si="0"/>
        <v>407</v>
      </c>
      <c r="D29" s="37">
        <f t="shared" si="1"/>
        <v>407</v>
      </c>
      <c r="E29" s="42"/>
      <c r="F29" s="42"/>
      <c r="G29" s="42">
        <v>290</v>
      </c>
      <c r="H29" s="42"/>
      <c r="I29" s="42">
        <v>22</v>
      </c>
      <c r="J29" s="42"/>
      <c r="K29" s="42"/>
      <c r="L29" s="42"/>
      <c r="M29" s="43">
        <v>95</v>
      </c>
      <c r="N29" s="43"/>
      <c r="O29" s="43"/>
      <c r="P29" s="39">
        <v>6701</v>
      </c>
      <c r="Q29" s="39">
        <v>1</v>
      </c>
      <c r="R29" s="39">
        <v>1.6</v>
      </c>
      <c r="S29" s="39">
        <v>1</v>
      </c>
      <c r="T29" s="39">
        <f t="shared" si="2"/>
        <v>1.1599999999999999</v>
      </c>
      <c r="U29" s="39">
        <v>202949.40599999999</v>
      </c>
      <c r="V29" s="39">
        <v>0.189</v>
      </c>
      <c r="W29" s="39">
        <v>0.69499999999999995</v>
      </c>
      <c r="X29" s="40"/>
    </row>
    <row r="30" spans="1:24" ht="18.75">
      <c r="A30" s="34"/>
      <c r="B30" s="44" t="s">
        <v>65</v>
      </c>
      <c r="C30" s="45">
        <f>+C16+C17+C18+C19+C20+C21+C22+C23+C24+C25+C26+C27+C28+C29</f>
        <v>6330</v>
      </c>
      <c r="D30" s="46">
        <f t="shared" ref="D30:J30" si="3">SUM(D16:D29)</f>
        <v>6330</v>
      </c>
      <c r="E30" s="46">
        <f t="shared" si="3"/>
        <v>0</v>
      </c>
      <c r="F30" s="46">
        <f t="shared" si="3"/>
        <v>920</v>
      </c>
      <c r="G30" s="46">
        <f t="shared" si="3"/>
        <v>4180</v>
      </c>
      <c r="H30" s="46">
        <f t="shared" si="3"/>
        <v>8.8000000000000007</v>
      </c>
      <c r="I30" s="46">
        <f t="shared" si="3"/>
        <v>181.5</v>
      </c>
      <c r="J30" s="46">
        <f t="shared" si="3"/>
        <v>0</v>
      </c>
      <c r="K30" s="46">
        <f>K16+K17+K18+K19+K20+K21+K22+K23+K24+K25+K26+K27+K28+K29</f>
        <v>0</v>
      </c>
      <c r="L30" s="46">
        <f>L16+L17+L18+L19+L20+L21+L22+L23+L24+L25+L26+L27+L28+L29</f>
        <v>130.69999999999999</v>
      </c>
      <c r="M30" s="46">
        <f t="shared" ref="M30:O30" si="4">M16+M17+M18+M19+M20+M21+M22+M23+M24+M25+M26+M27+M28+M29</f>
        <v>909</v>
      </c>
      <c r="N30" s="46">
        <f t="shared" si="4"/>
        <v>0</v>
      </c>
      <c r="O30" s="46">
        <f t="shared" si="4"/>
        <v>0</v>
      </c>
      <c r="P30" s="39"/>
      <c r="Q30" s="39"/>
      <c r="R30" s="39"/>
      <c r="S30" s="39"/>
      <c r="T30" s="39">
        <f>SUM(T16:T29)</f>
        <v>16.72</v>
      </c>
      <c r="U30" s="39"/>
      <c r="V30" s="39"/>
      <c r="W30" s="39"/>
      <c r="X30" s="40"/>
    </row>
  </sheetData>
  <mergeCells count="19">
    <mergeCell ref="B6:W6"/>
    <mergeCell ref="A1:W1"/>
    <mergeCell ref="A2:W2"/>
    <mergeCell ref="B3:O3"/>
    <mergeCell ref="B4:W4"/>
    <mergeCell ref="B5:W5"/>
    <mergeCell ref="A12:A13"/>
    <mergeCell ref="B12:B13"/>
    <mergeCell ref="C12:C13"/>
    <mergeCell ref="D12:E12"/>
    <mergeCell ref="F12:G12"/>
    <mergeCell ref="J12:K12"/>
    <mergeCell ref="L12:M12"/>
    <mergeCell ref="N12:O12"/>
    <mergeCell ref="B7:W7"/>
    <mergeCell ref="B8:W8"/>
    <mergeCell ref="B9:O9"/>
    <mergeCell ref="B10:O10"/>
    <mergeCell ref="H12:I12"/>
  </mergeCells>
  <pageMargins left="0.11811023622047245" right="0.11811023622047245" top="1.1417322834645669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aban_zakupki@bk.ru</cp:lastModifiedBy>
  <cp:lastPrinted>2024-11-15T07:30:32Z</cp:lastPrinted>
  <dcterms:created xsi:type="dcterms:W3CDTF">2024-10-24T07:08:54Z</dcterms:created>
  <dcterms:modified xsi:type="dcterms:W3CDTF">2024-11-15T07:30:55Z</dcterms:modified>
</cp:coreProperties>
</file>